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295" windowHeight="6705" activeTab="3"/>
  </bookViews>
  <sheets>
    <sheet name="Sheet1" sheetId="1" r:id="rId1"/>
    <sheet name="Chart1" sheetId="2" r:id="rId2"/>
    <sheet name="Sheet2" sheetId="3" r:id="rId3"/>
    <sheet name="Chart2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<sst xmlns="http://schemas.openxmlformats.org/spreadsheetml/2006/main" count="18" uniqueCount="18">
  <si>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Height</t>
  </si>
  <si>
    <t>col D * col E</t>
  </si>
  <si>
    <t>S_XY</t>
  </si>
  <si>
    <t>S_XX</t>
  </si>
  <si>
    <t>(col D)^2</t>
  </si>
  <si>
    <t>y-intercept:</t>
  </si>
  <si>
    <t>slope:</t>
  </si>
  <si>
    <t>S_XY/S_XX</t>
  </si>
  <si>
    <t>Y_ave-slope*X_ave</t>
  </si>
  <si>
    <t>X</t>
  </si>
  <si>
    <t>Y</t>
  </si>
  <si>
    <t>X-X_ave</t>
  </si>
  <si>
    <t>Y-Y_ave</t>
  </si>
  <si>
    <t>Y_ave</t>
  </si>
  <si>
    <t>Sum:</t>
  </si>
  <si>
    <t>Line Data</t>
  </si>
  <si>
    <t>X_ave</t>
  </si>
  <si>
    <t xml:space="preserve"> Year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</si>
</sst>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9.2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2" fontId="0" fillId="2" borderId="4" xfId="0" applyNumberFormat="1" applyFill="1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3" borderId="1" xfId="0" applyFont="1" applyFill="1" applyBorder="1" applyAlignment="1">
      <alignment horizontal="center"/>
    </xf>
    <xf numFmtId="2" fontId="0" fillId="3" borderId="1" xfId="0" applyNumberForma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Olympic Pole Vault - Winning Height (in meters)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Sheet1!$A$2:$A$20</c:f>
              <c:numCache>
                <c:ptCount val="19"/>
                <c:pt idx="0">
                  <c:v>1896</c:v>
                </c:pt>
                <c:pt idx="1">
                  <c:v>1900</c:v>
                </c:pt>
                <c:pt idx="2">
                  <c:v>1904</c:v>
                </c:pt>
                <c:pt idx="3">
                  <c:v>1908</c:v>
                </c:pt>
                <c:pt idx="4">
                  <c:v>1912</c:v>
                </c:pt>
                <c:pt idx="5">
                  <c:v>1916</c:v>
                </c:pt>
                <c:pt idx="6">
                  <c:v>1920</c:v>
                </c:pt>
                <c:pt idx="7">
                  <c:v>1924</c:v>
                </c:pt>
                <c:pt idx="8">
                  <c:v>1928</c:v>
                </c:pt>
                <c:pt idx="9">
                  <c:v>1932</c:v>
                </c:pt>
                <c:pt idx="10">
                  <c:v>1936</c:v>
                </c:pt>
                <c:pt idx="11">
                  <c:v>1940</c:v>
                </c:pt>
                <c:pt idx="12">
                  <c:v>1944</c:v>
                </c:pt>
                <c:pt idx="13">
                  <c:v>1948</c:v>
                </c:pt>
                <c:pt idx="14">
                  <c:v>1952</c:v>
                </c:pt>
                <c:pt idx="15">
                  <c:v>1956</c:v>
                </c:pt>
                <c:pt idx="16">
                  <c:v>1960</c:v>
                </c:pt>
                <c:pt idx="17">
                  <c:v>1964</c:v>
                </c:pt>
                <c:pt idx="18">
                  <c:v>1968</c:v>
                </c:pt>
              </c:numCache>
            </c:numRef>
          </c:xVal>
          <c:yVal>
            <c:numRef>
              <c:f>Sheet1!$B$2:$B$20</c:f>
              <c:numCache>
                <c:ptCount val="19"/>
                <c:pt idx="0">
                  <c:v>3.3</c:v>
                </c:pt>
                <c:pt idx="1">
                  <c:v>3.3</c:v>
                </c:pt>
                <c:pt idx="2">
                  <c:v>3.55</c:v>
                </c:pt>
                <c:pt idx="3">
                  <c:v>3.71</c:v>
                </c:pt>
                <c:pt idx="4">
                  <c:v>3.95</c:v>
                </c:pt>
                <c:pt idx="6">
                  <c:v>3.8</c:v>
                </c:pt>
                <c:pt idx="7">
                  <c:v>3.95</c:v>
                </c:pt>
                <c:pt idx="8">
                  <c:v>4.2</c:v>
                </c:pt>
                <c:pt idx="9">
                  <c:v>4.31</c:v>
                </c:pt>
                <c:pt idx="10">
                  <c:v>4.35</c:v>
                </c:pt>
                <c:pt idx="13">
                  <c:v>4.3</c:v>
                </c:pt>
                <c:pt idx="14">
                  <c:v>4.55</c:v>
                </c:pt>
                <c:pt idx="15">
                  <c:v>4.56</c:v>
                </c:pt>
                <c:pt idx="16">
                  <c:v>4.7</c:v>
                </c:pt>
                <c:pt idx="17">
                  <c:v>5.1</c:v>
                </c:pt>
                <c:pt idx="18">
                  <c:v>5.4</c:v>
                </c:pt>
              </c:numCache>
            </c:numRef>
          </c:yVal>
          <c:smooth val="1"/>
        </c:ser>
        <c:axId val="63707394"/>
        <c:axId val="36495635"/>
      </c:scatterChart>
      <c:valAx>
        <c:axId val="63707394"/>
        <c:scaling>
          <c:orientation val="minMax"/>
          <c:max val="1968"/>
          <c:min val="1896"/>
        </c:scaling>
        <c:axPos val="b"/>
        <c:delete val="0"/>
        <c:numFmt formatCode="General" sourceLinked="1"/>
        <c:majorTickMark val="out"/>
        <c:minorTickMark val="none"/>
        <c:tickLblPos val="nextTo"/>
        <c:crossAx val="36495635"/>
        <c:crossesAt val="3"/>
        <c:crossBetween val="midCat"/>
        <c:dispUnits/>
        <c:majorUnit val="4"/>
      </c:valAx>
      <c:valAx>
        <c:axId val="36495635"/>
        <c:scaling>
          <c:orientation val="minMax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07394"/>
        <c:crossesAt val="189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Sheet2!$B$2:$B$17</c:f>
              <c:numCache>
                <c:ptCount val="16"/>
                <c:pt idx="0">
                  <c:v>1896</c:v>
                </c:pt>
                <c:pt idx="1">
                  <c:v>1900</c:v>
                </c:pt>
                <c:pt idx="2">
                  <c:v>1904</c:v>
                </c:pt>
                <c:pt idx="3">
                  <c:v>1908</c:v>
                </c:pt>
                <c:pt idx="4">
                  <c:v>1912</c:v>
                </c:pt>
                <c:pt idx="5">
                  <c:v>1920</c:v>
                </c:pt>
                <c:pt idx="6">
                  <c:v>1924</c:v>
                </c:pt>
                <c:pt idx="7">
                  <c:v>1928</c:v>
                </c:pt>
                <c:pt idx="8">
                  <c:v>1932</c:v>
                </c:pt>
                <c:pt idx="9">
                  <c:v>1936</c:v>
                </c:pt>
                <c:pt idx="10">
                  <c:v>1948</c:v>
                </c:pt>
                <c:pt idx="11">
                  <c:v>1952</c:v>
                </c:pt>
                <c:pt idx="12">
                  <c:v>1956</c:v>
                </c:pt>
                <c:pt idx="13">
                  <c:v>1960</c:v>
                </c:pt>
                <c:pt idx="14">
                  <c:v>1964</c:v>
                </c:pt>
                <c:pt idx="15">
                  <c:v>1968</c:v>
                </c:pt>
              </c:numCache>
            </c:numRef>
          </c:xVal>
          <c:yVal>
            <c:numRef>
              <c:f>Sheet2!$C$2:$C$17</c:f>
              <c:numCache>
                <c:ptCount val="16"/>
                <c:pt idx="0">
                  <c:v>3.3</c:v>
                </c:pt>
                <c:pt idx="1">
                  <c:v>3.3</c:v>
                </c:pt>
                <c:pt idx="2">
                  <c:v>3.55</c:v>
                </c:pt>
                <c:pt idx="3">
                  <c:v>3.71</c:v>
                </c:pt>
                <c:pt idx="4">
                  <c:v>3.95</c:v>
                </c:pt>
                <c:pt idx="5">
                  <c:v>3.8</c:v>
                </c:pt>
                <c:pt idx="6">
                  <c:v>3.95</c:v>
                </c:pt>
                <c:pt idx="7">
                  <c:v>4.2</c:v>
                </c:pt>
                <c:pt idx="8">
                  <c:v>4.31</c:v>
                </c:pt>
                <c:pt idx="9">
                  <c:v>4.35</c:v>
                </c:pt>
                <c:pt idx="10">
                  <c:v>4.3</c:v>
                </c:pt>
                <c:pt idx="11">
                  <c:v>4.55</c:v>
                </c:pt>
                <c:pt idx="12">
                  <c:v>4.56</c:v>
                </c:pt>
                <c:pt idx="13">
                  <c:v>4.7</c:v>
                </c:pt>
                <c:pt idx="14">
                  <c:v>5.1</c:v>
                </c:pt>
                <c:pt idx="15">
                  <c:v>5.4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Sheet2!$H$1</c:f>
              <c:strCache>
                <c:ptCount val="1"/>
                <c:pt idx="0">
                  <c:v>Line 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Sheet2!$B$2:$B$17</c:f>
              <c:numCache>
                <c:ptCount val="16"/>
                <c:pt idx="0">
                  <c:v>1896</c:v>
                </c:pt>
                <c:pt idx="1">
                  <c:v>1900</c:v>
                </c:pt>
                <c:pt idx="2">
                  <c:v>1904</c:v>
                </c:pt>
                <c:pt idx="3">
                  <c:v>1908</c:v>
                </c:pt>
                <c:pt idx="4">
                  <c:v>1912</c:v>
                </c:pt>
                <c:pt idx="5">
                  <c:v>1920</c:v>
                </c:pt>
                <c:pt idx="6">
                  <c:v>1924</c:v>
                </c:pt>
                <c:pt idx="7">
                  <c:v>1928</c:v>
                </c:pt>
                <c:pt idx="8">
                  <c:v>1932</c:v>
                </c:pt>
                <c:pt idx="9">
                  <c:v>1936</c:v>
                </c:pt>
                <c:pt idx="10">
                  <c:v>1948</c:v>
                </c:pt>
                <c:pt idx="11">
                  <c:v>1952</c:v>
                </c:pt>
                <c:pt idx="12">
                  <c:v>1956</c:v>
                </c:pt>
                <c:pt idx="13">
                  <c:v>1960</c:v>
                </c:pt>
                <c:pt idx="14">
                  <c:v>1964</c:v>
                </c:pt>
                <c:pt idx="15">
                  <c:v>1968</c:v>
                </c:pt>
              </c:numCache>
            </c:numRef>
          </c:xVal>
          <c:yVal>
            <c:numRef>
              <c:f>Sheet2!$H$2:$H$17</c:f>
              <c:numCache>
                <c:ptCount val="16"/>
                <c:pt idx="0">
                  <c:v>3.3353506643558646</c:v>
                </c:pt>
                <c:pt idx="1">
                  <c:v>3.4309058347775903</c:v>
                </c:pt>
                <c:pt idx="2">
                  <c:v>3.526461005199309</c:v>
                </c:pt>
                <c:pt idx="3">
                  <c:v>3.6220161756210274</c:v>
                </c:pt>
                <c:pt idx="4">
                  <c:v>3.717571346042753</c:v>
                </c:pt>
                <c:pt idx="5">
                  <c:v>3.9086816868861973</c:v>
                </c:pt>
                <c:pt idx="6">
                  <c:v>4.004236857307916</c:v>
                </c:pt>
                <c:pt idx="7">
                  <c:v>4.0997920277296345</c:v>
                </c:pt>
                <c:pt idx="8">
                  <c:v>4.19534719815136</c:v>
                </c:pt>
                <c:pt idx="9">
                  <c:v>4.290902368573079</c:v>
                </c:pt>
                <c:pt idx="10">
                  <c:v>4.577567879838249</c:v>
                </c:pt>
                <c:pt idx="11">
                  <c:v>4.673123050259967</c:v>
                </c:pt>
                <c:pt idx="12">
                  <c:v>4.768678220681686</c:v>
                </c:pt>
                <c:pt idx="13">
                  <c:v>4.8642333911034115</c:v>
                </c:pt>
                <c:pt idx="14">
                  <c:v>4.95978856152513</c:v>
                </c:pt>
                <c:pt idx="15">
                  <c:v>5.055343731946856</c:v>
                </c:pt>
              </c:numCache>
            </c:numRef>
          </c:yVal>
          <c:smooth val="0"/>
        </c:ser>
        <c:axId val="60025260"/>
        <c:axId val="3356429"/>
      </c:scatterChart>
      <c:valAx>
        <c:axId val="60025260"/>
        <c:scaling>
          <c:orientation val="minMax"/>
          <c:max val="1968"/>
          <c:min val="1896"/>
        </c:scaling>
        <c:axPos val="b"/>
        <c:delete val="0"/>
        <c:numFmt formatCode="General" sourceLinked="1"/>
        <c:majorTickMark val="out"/>
        <c:minorTickMark val="none"/>
        <c:tickLblPos val="nextTo"/>
        <c:crossAx val="3356429"/>
        <c:crosses val="autoZero"/>
        <c:crossBetween val="midCat"/>
        <c:dispUnits/>
        <c:majorUnit val="4"/>
      </c:valAx>
      <c:valAx>
        <c:axId val="3356429"/>
        <c:scaling>
          <c:orientation val="minMax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52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0580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580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:B20"/>
    </sheetView>
  </sheetViews>
  <sheetFormatPr defaultColWidth="9.140625" defaultRowHeight="12.75"/>
  <cols>
    <col min="1" max="2" width="9.140625" style="32" customWidth="1"/>
  </cols>
  <sheetData>
    <row r="1" spans="1:2" ht="12.75">
      <c r="A1" s="31" t="s">
        <v>17</v>
      </c>
      <c r="B1" s="31" t="s">
        <v>0</v>
      </c>
    </row>
    <row r="2" spans="1:2" ht="12.75">
      <c r="A2" s="32">
        <v>1896</v>
      </c>
      <c r="B2" s="33">
        <v>3.3</v>
      </c>
    </row>
    <row r="3" spans="1:2" ht="12.75">
      <c r="A3" s="32">
        <v>1900</v>
      </c>
      <c r="B3" s="33">
        <v>3.3</v>
      </c>
    </row>
    <row r="4" spans="1:2" ht="12.75">
      <c r="A4" s="32">
        <v>1904</v>
      </c>
      <c r="B4" s="33">
        <v>3.55</v>
      </c>
    </row>
    <row r="5" spans="1:2" ht="12.75">
      <c r="A5" s="32">
        <v>1908</v>
      </c>
      <c r="B5" s="33">
        <v>3.71</v>
      </c>
    </row>
    <row r="6" spans="1:2" ht="12.75">
      <c r="A6" s="32">
        <v>1912</v>
      </c>
      <c r="B6" s="33">
        <v>3.95</v>
      </c>
    </row>
    <row r="7" spans="1:2" ht="12.75">
      <c r="A7" s="32">
        <v>1916</v>
      </c>
      <c r="B7" s="33"/>
    </row>
    <row r="8" spans="1:2" ht="12.75">
      <c r="A8" s="32">
        <v>1920</v>
      </c>
      <c r="B8" s="33">
        <v>3.8</v>
      </c>
    </row>
    <row r="9" spans="1:2" ht="12.75">
      <c r="A9" s="32">
        <v>1924</v>
      </c>
      <c r="B9" s="33">
        <v>3.95</v>
      </c>
    </row>
    <row r="10" spans="1:2" ht="12.75">
      <c r="A10" s="32">
        <v>1928</v>
      </c>
      <c r="B10" s="33">
        <v>4.2</v>
      </c>
    </row>
    <row r="11" spans="1:2" ht="12.75">
      <c r="A11" s="32">
        <v>1932</v>
      </c>
      <c r="B11" s="33">
        <v>4.31</v>
      </c>
    </row>
    <row r="12" spans="1:2" ht="12.75">
      <c r="A12" s="32">
        <v>1936</v>
      </c>
      <c r="B12" s="33">
        <v>4.35</v>
      </c>
    </row>
    <row r="13" spans="1:2" ht="12.75">
      <c r="A13" s="32">
        <v>1940</v>
      </c>
      <c r="B13" s="33"/>
    </row>
    <row r="14" spans="1:2" ht="12.75">
      <c r="A14" s="32">
        <v>1944</v>
      </c>
      <c r="B14" s="33"/>
    </row>
    <row r="15" spans="1:2" ht="12.75">
      <c r="A15" s="32">
        <v>1948</v>
      </c>
      <c r="B15" s="33">
        <v>4.3</v>
      </c>
    </row>
    <row r="16" spans="1:2" ht="12.75">
      <c r="A16" s="32">
        <v>1952</v>
      </c>
      <c r="B16" s="33">
        <v>4.55</v>
      </c>
    </row>
    <row r="17" spans="1:2" ht="12.75">
      <c r="A17" s="32">
        <v>1956</v>
      </c>
      <c r="B17" s="33">
        <v>4.56</v>
      </c>
    </row>
    <row r="18" spans="1:2" ht="12.75">
      <c r="A18" s="32">
        <v>1960</v>
      </c>
      <c r="B18" s="33">
        <v>4.7</v>
      </c>
    </row>
    <row r="19" spans="1:2" ht="12.75">
      <c r="A19" s="32">
        <v>1964</v>
      </c>
      <c r="B19" s="33">
        <v>5.1</v>
      </c>
    </row>
    <row r="20" spans="1:2" ht="12.75">
      <c r="A20" s="32">
        <v>1968</v>
      </c>
      <c r="B20" s="33">
        <v>5.4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I20" sqref="I20"/>
    </sheetView>
  </sheetViews>
  <sheetFormatPr defaultColWidth="9.140625" defaultRowHeight="12.75"/>
  <cols>
    <col min="1" max="1" width="9.140625" style="3" customWidth="1"/>
    <col min="2" max="2" width="12.57421875" style="3" bestFit="1" customWidth="1"/>
    <col min="3" max="3" width="10.7109375" style="3" bestFit="1" customWidth="1"/>
    <col min="4" max="4" width="8.57421875" style="3" customWidth="1"/>
    <col min="5" max="5" width="9.57421875" style="3" customWidth="1"/>
    <col min="6" max="6" width="11.28125" style="3" customWidth="1"/>
    <col min="7" max="7" width="13.7109375" style="3" bestFit="1" customWidth="1"/>
    <col min="8" max="8" width="10.57421875" style="3" bestFit="1" customWidth="1"/>
    <col min="9" max="16384" width="9.140625" style="3" customWidth="1"/>
  </cols>
  <sheetData>
    <row r="1" spans="2:8" s="1" customFormat="1" ht="12.75">
      <c r="B1" s="2" t="s">
        <v>9</v>
      </c>
      <c r="C1" s="2" t="s">
        <v>10</v>
      </c>
      <c r="D1" s="1" t="s">
        <v>11</v>
      </c>
      <c r="E1" s="1" t="s">
        <v>12</v>
      </c>
      <c r="F1" s="1" t="s">
        <v>1</v>
      </c>
      <c r="G1" s="1" t="s">
        <v>4</v>
      </c>
      <c r="H1" s="23" t="s">
        <v>15</v>
      </c>
    </row>
    <row r="2" spans="2:8" ht="12.75">
      <c r="B2" s="4">
        <v>1896</v>
      </c>
      <c r="C2" s="5">
        <v>3.3</v>
      </c>
      <c r="D2" s="3">
        <f>B2-$B$18</f>
        <v>-35.75</v>
      </c>
      <c r="E2" s="6">
        <f>C2-$C$18</f>
        <v>-0.8893750000000002</v>
      </c>
      <c r="F2" s="6">
        <f>D2*E2</f>
        <v>31.79515625000001</v>
      </c>
      <c r="G2" s="6">
        <f>D2^2</f>
        <v>1278.0625</v>
      </c>
      <c r="H2" s="24">
        <f aca="true" t="shared" si="0" ref="H2:H17">$G$22+B2*$G$21</f>
        <v>3.3353506643558646</v>
      </c>
    </row>
    <row r="3" spans="2:8" ht="12.75">
      <c r="B3" s="4">
        <v>1900</v>
      </c>
      <c r="C3" s="5">
        <v>3.3</v>
      </c>
      <c r="D3" s="3">
        <f aca="true" t="shared" si="1" ref="D3:D17">B3-$B$18</f>
        <v>-31.75</v>
      </c>
      <c r="E3" s="6">
        <f aca="true" t="shared" si="2" ref="E3:E17">C3-$C$18</f>
        <v>-0.8893750000000002</v>
      </c>
      <c r="F3" s="6">
        <f aca="true" t="shared" si="3" ref="F3:F17">D3*E3</f>
        <v>28.237656250000008</v>
      </c>
      <c r="G3" s="6">
        <f aca="true" t="shared" si="4" ref="G3:G17">D3^2</f>
        <v>1008.0625</v>
      </c>
      <c r="H3" s="24">
        <f t="shared" si="0"/>
        <v>3.4309058347775903</v>
      </c>
    </row>
    <row r="4" spans="2:8" ht="12.75">
      <c r="B4" s="4">
        <v>1904</v>
      </c>
      <c r="C4" s="5">
        <v>3.55</v>
      </c>
      <c r="D4" s="3">
        <f t="shared" si="1"/>
        <v>-27.75</v>
      </c>
      <c r="E4" s="6">
        <f t="shared" si="2"/>
        <v>-0.6393750000000002</v>
      </c>
      <c r="F4" s="6">
        <f t="shared" si="3"/>
        <v>17.742656250000007</v>
      </c>
      <c r="G4" s="6">
        <f t="shared" si="4"/>
        <v>770.0625</v>
      </c>
      <c r="H4" s="24">
        <f t="shared" si="0"/>
        <v>3.526461005199309</v>
      </c>
    </row>
    <row r="5" spans="2:8" ht="12.75">
      <c r="B5" s="4">
        <v>1908</v>
      </c>
      <c r="C5" s="5">
        <v>3.71</v>
      </c>
      <c r="D5" s="3">
        <f t="shared" si="1"/>
        <v>-23.75</v>
      </c>
      <c r="E5" s="6">
        <f t="shared" si="2"/>
        <v>-0.4793750000000001</v>
      </c>
      <c r="F5" s="6">
        <f t="shared" si="3"/>
        <v>11.385156250000003</v>
      </c>
      <c r="G5" s="6">
        <f t="shared" si="4"/>
        <v>564.0625</v>
      </c>
      <c r="H5" s="24">
        <f t="shared" si="0"/>
        <v>3.6220161756210274</v>
      </c>
    </row>
    <row r="6" spans="2:8" ht="12.75">
      <c r="B6" s="4">
        <v>1912</v>
      </c>
      <c r="C6" s="5">
        <v>3.95</v>
      </c>
      <c r="D6" s="3">
        <f t="shared" si="1"/>
        <v>-19.75</v>
      </c>
      <c r="E6" s="6">
        <f t="shared" si="2"/>
        <v>-0.2393749999999999</v>
      </c>
      <c r="F6" s="6">
        <f t="shared" si="3"/>
        <v>4.727656249999998</v>
      </c>
      <c r="G6" s="6">
        <f t="shared" si="4"/>
        <v>390.0625</v>
      </c>
      <c r="H6" s="24">
        <f t="shared" si="0"/>
        <v>3.717571346042753</v>
      </c>
    </row>
    <row r="7" spans="2:8" ht="12.75">
      <c r="B7" s="4">
        <v>1920</v>
      </c>
      <c r="C7" s="5">
        <v>3.8</v>
      </c>
      <c r="D7" s="3">
        <f t="shared" si="1"/>
        <v>-11.75</v>
      </c>
      <c r="E7" s="6">
        <f t="shared" si="2"/>
        <v>-0.38937500000000025</v>
      </c>
      <c r="F7" s="6">
        <f t="shared" si="3"/>
        <v>4.575156250000003</v>
      </c>
      <c r="G7" s="6">
        <f t="shared" si="4"/>
        <v>138.0625</v>
      </c>
      <c r="H7" s="24">
        <f t="shared" si="0"/>
        <v>3.9086816868861973</v>
      </c>
    </row>
    <row r="8" spans="2:8" ht="12.75">
      <c r="B8" s="4">
        <v>1924</v>
      </c>
      <c r="C8" s="5">
        <v>3.95</v>
      </c>
      <c r="D8" s="3">
        <f t="shared" si="1"/>
        <v>-7.75</v>
      </c>
      <c r="E8" s="6">
        <f t="shared" si="2"/>
        <v>-0.2393749999999999</v>
      </c>
      <c r="F8" s="6">
        <f t="shared" si="3"/>
        <v>1.8551562499999992</v>
      </c>
      <c r="G8" s="6">
        <f t="shared" si="4"/>
        <v>60.0625</v>
      </c>
      <c r="H8" s="24">
        <f t="shared" si="0"/>
        <v>4.004236857307916</v>
      </c>
    </row>
    <row r="9" spans="2:8" ht="12.75">
      <c r="B9" s="4">
        <v>1928</v>
      </c>
      <c r="C9" s="5">
        <v>4.2</v>
      </c>
      <c r="D9" s="3">
        <f t="shared" si="1"/>
        <v>-3.75</v>
      </c>
      <c r="E9" s="6">
        <f t="shared" si="2"/>
        <v>0.010625000000000107</v>
      </c>
      <c r="F9" s="6">
        <f t="shared" si="3"/>
        <v>-0.0398437500000004</v>
      </c>
      <c r="G9" s="6">
        <f t="shared" si="4"/>
        <v>14.0625</v>
      </c>
      <c r="H9" s="24">
        <f t="shared" si="0"/>
        <v>4.0997920277296345</v>
      </c>
    </row>
    <row r="10" spans="2:8" ht="12.75">
      <c r="B10" s="4">
        <v>1932</v>
      </c>
      <c r="C10" s="5">
        <v>4.31</v>
      </c>
      <c r="D10" s="3">
        <f t="shared" si="1"/>
        <v>0.25</v>
      </c>
      <c r="E10" s="6">
        <f t="shared" si="2"/>
        <v>0.12062499999999954</v>
      </c>
      <c r="F10" s="6">
        <f t="shared" si="3"/>
        <v>0.030156249999999885</v>
      </c>
      <c r="G10" s="6">
        <f t="shared" si="4"/>
        <v>0.0625</v>
      </c>
      <c r="H10" s="24">
        <f t="shared" si="0"/>
        <v>4.19534719815136</v>
      </c>
    </row>
    <row r="11" spans="2:8" ht="12.75">
      <c r="B11" s="4">
        <v>1936</v>
      </c>
      <c r="C11" s="5">
        <v>4.35</v>
      </c>
      <c r="D11" s="3">
        <f t="shared" si="1"/>
        <v>4.25</v>
      </c>
      <c r="E11" s="6">
        <f t="shared" si="2"/>
        <v>0.16062499999999957</v>
      </c>
      <c r="F11" s="6">
        <f t="shared" si="3"/>
        <v>0.6826562499999982</v>
      </c>
      <c r="G11" s="6">
        <f t="shared" si="4"/>
        <v>18.0625</v>
      </c>
      <c r="H11" s="24">
        <f t="shared" si="0"/>
        <v>4.290902368573079</v>
      </c>
    </row>
    <row r="12" spans="2:8" ht="12.75">
      <c r="B12" s="4">
        <v>1948</v>
      </c>
      <c r="C12" s="5">
        <v>4.3</v>
      </c>
      <c r="D12" s="3">
        <f t="shared" si="1"/>
        <v>16.25</v>
      </c>
      <c r="E12" s="6">
        <f t="shared" si="2"/>
        <v>0.11062499999999975</v>
      </c>
      <c r="F12" s="6">
        <f t="shared" si="3"/>
        <v>1.797656249999996</v>
      </c>
      <c r="G12" s="6">
        <f t="shared" si="4"/>
        <v>264.0625</v>
      </c>
      <c r="H12" s="24">
        <f t="shared" si="0"/>
        <v>4.577567879838249</v>
      </c>
    </row>
    <row r="13" spans="2:8" ht="12.75">
      <c r="B13" s="4">
        <v>1952</v>
      </c>
      <c r="C13" s="5">
        <v>4.55</v>
      </c>
      <c r="D13" s="3">
        <f t="shared" si="1"/>
        <v>20.25</v>
      </c>
      <c r="E13" s="6">
        <f t="shared" si="2"/>
        <v>0.36062499999999975</v>
      </c>
      <c r="F13" s="6">
        <f t="shared" si="3"/>
        <v>7.302656249999995</v>
      </c>
      <c r="G13" s="6">
        <f t="shared" si="4"/>
        <v>410.0625</v>
      </c>
      <c r="H13" s="24">
        <f t="shared" si="0"/>
        <v>4.673123050259967</v>
      </c>
    </row>
    <row r="14" spans="2:8" ht="12.75">
      <c r="B14" s="4">
        <v>1956</v>
      </c>
      <c r="C14" s="5">
        <v>4.56</v>
      </c>
      <c r="D14" s="3">
        <f t="shared" si="1"/>
        <v>24.25</v>
      </c>
      <c r="E14" s="6">
        <f t="shared" si="2"/>
        <v>0.37062499999999954</v>
      </c>
      <c r="F14" s="6">
        <f t="shared" si="3"/>
        <v>8.987656249999988</v>
      </c>
      <c r="G14" s="6">
        <f t="shared" si="4"/>
        <v>588.0625</v>
      </c>
      <c r="H14" s="24">
        <f t="shared" si="0"/>
        <v>4.768678220681686</v>
      </c>
    </row>
    <row r="15" spans="2:8" ht="12.75">
      <c r="B15" s="4">
        <v>1960</v>
      </c>
      <c r="C15" s="5">
        <v>4.7</v>
      </c>
      <c r="D15" s="3">
        <f t="shared" si="1"/>
        <v>28.25</v>
      </c>
      <c r="E15" s="6">
        <f t="shared" si="2"/>
        <v>0.5106250000000001</v>
      </c>
      <c r="F15" s="6">
        <f t="shared" si="3"/>
        <v>14.425156250000002</v>
      </c>
      <c r="G15" s="6">
        <f t="shared" si="4"/>
        <v>798.0625</v>
      </c>
      <c r="H15" s="24">
        <f t="shared" si="0"/>
        <v>4.8642333911034115</v>
      </c>
    </row>
    <row r="16" spans="2:8" ht="12.75">
      <c r="B16" s="4">
        <v>1964</v>
      </c>
      <c r="C16" s="5">
        <v>5.1</v>
      </c>
      <c r="D16" s="3">
        <f t="shared" si="1"/>
        <v>32.25</v>
      </c>
      <c r="E16" s="6">
        <f t="shared" si="2"/>
        <v>0.9106249999999996</v>
      </c>
      <c r="F16" s="6">
        <f t="shared" si="3"/>
        <v>29.367656249999985</v>
      </c>
      <c r="G16" s="6">
        <f t="shared" si="4"/>
        <v>1040.0625</v>
      </c>
      <c r="H16" s="24">
        <f t="shared" si="0"/>
        <v>4.95978856152513</v>
      </c>
    </row>
    <row r="17" spans="2:8" ht="13.5" thickBot="1">
      <c r="B17" s="10">
        <v>1968</v>
      </c>
      <c r="C17" s="11">
        <v>5.4</v>
      </c>
      <c r="D17" s="12">
        <f t="shared" si="1"/>
        <v>36.25</v>
      </c>
      <c r="E17" s="13">
        <f t="shared" si="2"/>
        <v>1.2106250000000003</v>
      </c>
      <c r="F17" s="13">
        <f t="shared" si="3"/>
        <v>43.88515625000001</v>
      </c>
      <c r="G17" s="13">
        <f t="shared" si="4"/>
        <v>1314.0625</v>
      </c>
      <c r="H17" s="24">
        <f t="shared" si="0"/>
        <v>5.055343731946856</v>
      </c>
    </row>
    <row r="18" spans="1:8" ht="12.75">
      <c r="A18" s="7"/>
      <c r="B18" s="15">
        <f>AVERAGE(B2:B17)</f>
        <v>1931.75</v>
      </c>
      <c r="C18" s="16">
        <f>AVERAGE(C2:C17)</f>
        <v>4.189375</v>
      </c>
      <c r="D18" s="17"/>
      <c r="E18" s="17" t="s">
        <v>14</v>
      </c>
      <c r="F18" s="16">
        <f>SUM(F2:F17)</f>
        <v>206.7575</v>
      </c>
      <c r="G18" s="18">
        <f>SUM(G2:G17)</f>
        <v>8655</v>
      </c>
      <c r="H18" s="8"/>
    </row>
    <row r="19" spans="1:8" ht="13.5" thickBot="1">
      <c r="A19" s="7"/>
      <c r="B19" s="19" t="s">
        <v>16</v>
      </c>
      <c r="C19" s="20" t="s">
        <v>13</v>
      </c>
      <c r="D19" s="20"/>
      <c r="E19" s="20"/>
      <c r="F19" s="20" t="s">
        <v>2</v>
      </c>
      <c r="G19" s="21" t="s">
        <v>3</v>
      </c>
      <c r="H19" s="9"/>
    </row>
    <row r="20" spans="2:7" ht="13.5" thickBot="1">
      <c r="B20" s="14"/>
      <c r="C20" s="22"/>
      <c r="D20" s="22"/>
      <c r="E20" s="22"/>
      <c r="F20" s="22"/>
      <c r="G20" s="22"/>
    </row>
    <row r="21" spans="2:8" ht="12.75">
      <c r="B21" s="7"/>
      <c r="C21" s="25" t="s">
        <v>6</v>
      </c>
      <c r="D21" s="26" t="s">
        <v>7</v>
      </c>
      <c r="E21" s="26"/>
      <c r="F21" s="26"/>
      <c r="G21" s="27">
        <f>F18/G18</f>
        <v>0.023888792605430385</v>
      </c>
      <c r="H21" s="9"/>
    </row>
    <row r="22" spans="2:8" ht="13.5" thickBot="1">
      <c r="B22" s="7"/>
      <c r="C22" s="28" t="s">
        <v>5</v>
      </c>
      <c r="D22" s="29" t="s">
        <v>8</v>
      </c>
      <c r="E22" s="29"/>
      <c r="F22" s="29"/>
      <c r="G22" s="30">
        <f>C18-G21*B18</f>
        <v>-41.957800115540145</v>
      </c>
      <c r="H22" s="9"/>
    </row>
    <row r="23" spans="3:7" ht="12.75">
      <c r="C23" s="14"/>
      <c r="D23" s="14"/>
      <c r="E23" s="14"/>
      <c r="F23" s="14"/>
      <c r="G23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Knaust</dc:creator>
  <cp:keywords/>
  <dc:description/>
  <cp:lastModifiedBy>Helmut Knaust</cp:lastModifiedBy>
  <dcterms:created xsi:type="dcterms:W3CDTF">2002-01-13T02:59:10Z</dcterms:created>
  <dcterms:modified xsi:type="dcterms:W3CDTF">2002-01-25T07:20:58Z</dcterms:modified>
  <cp:category/>
  <cp:version/>
  <cp:contentType/>
  <cp:contentStatus/>
</cp:coreProperties>
</file>